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550" activeTab="0"/>
  </bookViews>
  <sheets>
    <sheet name="使い方" sheetId="1" r:id="rId1"/>
    <sheet name="未来部" sheetId="2" r:id="rId2"/>
    <sheet name="計算参考" sheetId="3" r:id="rId3"/>
  </sheets>
  <externalReferences>
    <externalReference r:id="rId6"/>
  </externalReferences>
  <definedNames>
    <definedName name="_xlnm._FilterDatabase" localSheetId="1" hidden="1">'未来部'!$A$2:$N$64</definedName>
    <definedName name="_xlnm.Print_Titles" localSheetId="1">'未来部'!$1:$2</definedName>
  </definedNames>
  <calcPr fullCalcOnLoad="1"/>
</workbook>
</file>

<file path=xl/comments1.xml><?xml version="1.0" encoding="utf-8"?>
<comments xmlns="http://schemas.openxmlformats.org/spreadsheetml/2006/main">
  <authors>
    <author>高林 優一</author>
  </authors>
  <commentList>
    <comment ref="G4" authorId="0">
      <text>
        <r>
          <rPr>
            <sz val="9"/>
            <rFont val="ＭＳ Ｐゴシック"/>
            <family val="3"/>
          </rPr>
          <t xml:space="preserve">年度を入力してください
</t>
        </r>
      </text>
    </comment>
    <comment ref="F5" authorId="0">
      <text>
        <r>
          <rPr>
            <sz val="9"/>
            <rFont val="ＭＳ Ｐゴシック"/>
            <family val="3"/>
          </rPr>
          <t xml:space="preserve">自動計算されるので
直接入力しないで下さい
</t>
        </r>
      </text>
    </comment>
    <comment ref="G5" authorId="0">
      <text>
        <r>
          <rPr>
            <b/>
            <sz val="9"/>
            <rFont val="ＭＳ Ｐゴシック"/>
            <family val="3"/>
          </rPr>
          <t>自動計算されるので
直接入力しないで下さい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K5" authorId="0">
      <text>
        <r>
          <rPr>
            <sz val="9"/>
            <rFont val="ＭＳ Ｐゴシック"/>
            <family val="3"/>
          </rPr>
          <t>年号入力で構いません</t>
        </r>
      </text>
    </comment>
    <comment ref="N5" authorId="0">
      <text>
        <r>
          <rPr>
            <sz val="9"/>
            <rFont val="ＭＳ Ｐゴシック"/>
            <family val="3"/>
          </rPr>
          <t>大学：０　高校：１
中学：２　小学：３
保育園：４
で分類されます
並べ替えのときに使用</t>
        </r>
      </text>
    </comment>
  </commentList>
</comments>
</file>

<file path=xl/comments2.xml><?xml version="1.0" encoding="utf-8"?>
<comments xmlns="http://schemas.openxmlformats.org/spreadsheetml/2006/main">
  <authors>
    <author>高林 優一</author>
  </authors>
  <commentList>
    <comment ref="G1" authorId="0">
      <text>
        <r>
          <rPr>
            <sz val="9"/>
            <rFont val="ＭＳ Ｐゴシック"/>
            <family val="3"/>
          </rPr>
          <t xml:space="preserve">年度を入力してください
</t>
        </r>
      </text>
    </comment>
    <comment ref="F2" authorId="0">
      <text>
        <r>
          <rPr>
            <sz val="9"/>
            <rFont val="ＭＳ Ｐゴシック"/>
            <family val="3"/>
          </rPr>
          <t xml:space="preserve">自動計算されるので
直接入力しないで下さい
</t>
        </r>
      </text>
    </comment>
    <comment ref="G2" authorId="0">
      <text>
        <r>
          <rPr>
            <b/>
            <sz val="9"/>
            <rFont val="ＭＳ Ｐゴシック"/>
            <family val="3"/>
          </rPr>
          <t>自動計算されるので
直接入力しないで下さい</t>
        </r>
        <r>
          <rPr>
            <sz val="9"/>
            <rFont val="ＭＳ Ｐゴシック"/>
            <family val="3"/>
          </rPr>
          <t xml:space="preserve">
</t>
        </r>
      </text>
    </comment>
    <comment ref="K2" authorId="0">
      <text>
        <r>
          <rPr>
            <sz val="9"/>
            <rFont val="ＭＳ Ｐゴシック"/>
            <family val="3"/>
          </rPr>
          <t>年号入力で構いません</t>
        </r>
      </text>
    </comment>
    <comment ref="N2" authorId="0">
      <text>
        <r>
          <rPr>
            <sz val="9"/>
            <rFont val="ＭＳ Ｐゴシック"/>
            <family val="3"/>
          </rPr>
          <t>大学：０　高校：１
中学：２　小学：３
保育園：４
で分類されます
並べ替えのときに使用</t>
        </r>
      </text>
    </comment>
  </commentList>
</comments>
</file>

<file path=xl/sharedStrings.xml><?xml version="1.0" encoding="utf-8"?>
<sst xmlns="http://schemas.openxmlformats.org/spreadsheetml/2006/main" count="55" uniqueCount="36">
  <si>
    <t>平成</t>
  </si>
  <si>
    <t>年度</t>
  </si>
  <si>
    <t>Ｎｏ</t>
  </si>
  <si>
    <t>地  区</t>
  </si>
  <si>
    <t>ﾌﾞﾛｯｸ</t>
  </si>
  <si>
    <t>役　職</t>
  </si>
  <si>
    <t>氏　名</t>
  </si>
  <si>
    <t>学年</t>
  </si>
  <si>
    <t>年齢</t>
  </si>
  <si>
    <t>学校名</t>
  </si>
  <si>
    <t>住　　所</t>
  </si>
  <si>
    <t>ＴＥＬ</t>
  </si>
  <si>
    <t>生年月日</t>
  </si>
  <si>
    <t>入信月日</t>
  </si>
  <si>
    <t>備  考</t>
  </si>
  <si>
    <t>分類</t>
  </si>
  <si>
    <t/>
  </si>
  <si>
    <t>大４</t>
  </si>
  <si>
    <t>大３</t>
  </si>
  <si>
    <t>大２</t>
  </si>
  <si>
    <t>大１</t>
  </si>
  <si>
    <t>高３</t>
  </si>
  <si>
    <t>高２</t>
  </si>
  <si>
    <t>高１</t>
  </si>
  <si>
    <t>中３</t>
  </si>
  <si>
    <t>中２</t>
  </si>
  <si>
    <t>中１</t>
  </si>
  <si>
    <t>小６</t>
  </si>
  <si>
    <t>小５</t>
  </si>
  <si>
    <t>小４</t>
  </si>
  <si>
    <t>小３</t>
  </si>
  <si>
    <t>小２</t>
  </si>
  <si>
    <t>小１</t>
  </si>
  <si>
    <t>保育園</t>
  </si>
  <si>
    <t>***本部**支部　未来部名簿</t>
  </si>
  <si>
    <t>未来部名簿の使い方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</si>
</sst>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"/>
    <numFmt numFmtId="177" formatCode="gee\.mm\.dd"/>
    <numFmt numFmtId="178" formatCode="yy/mm/dd"/>
    <numFmt numFmtId="179" formatCode="ge\.mm\.dd"/>
  </numFmts>
  <fonts count="1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18"/>
      <name val="ＡＲ丸ゴシック体Ｍ"/>
      <family val="3"/>
    </font>
    <font>
      <b/>
      <sz val="11"/>
      <name val="ＭＳ Ｐゴシック"/>
      <family val="3"/>
    </font>
    <font>
      <b/>
      <sz val="8"/>
      <name val="明朝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 applyProtection="1" quotePrefix="1">
      <alignment horizontal="left"/>
      <protection/>
    </xf>
    <xf numFmtId="0" fontId="5" fillId="0" borderId="1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 quotePrefix="1">
      <alignment horizontal="center"/>
      <protection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 applyProtection="1">
      <alignment horizontal="left"/>
      <protection/>
    </xf>
    <xf numFmtId="0" fontId="5" fillId="0" borderId="2" xfId="0" applyFont="1" applyBorder="1" applyAlignment="1" applyProtection="1">
      <alignment/>
      <protection/>
    </xf>
    <xf numFmtId="0" fontId="5" fillId="0" borderId="2" xfId="0" applyFont="1" applyBorder="1" applyAlignment="1" applyProtection="1">
      <alignment horizontal="right"/>
      <protection/>
    </xf>
    <xf numFmtId="177" fontId="5" fillId="0" borderId="2" xfId="0" applyNumberFormat="1" applyFont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2" xfId="0" applyFont="1" applyBorder="1" applyAlignment="1" applyProtection="1" quotePrefix="1">
      <alignment horizontal="left"/>
      <protection/>
    </xf>
    <xf numFmtId="0" fontId="5" fillId="0" borderId="2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177" fontId="5" fillId="0" borderId="0" xfId="0" applyNumberFormat="1" applyFont="1" applyAlignment="1" applyProtection="1">
      <alignment horizontal="right"/>
      <protection/>
    </xf>
    <xf numFmtId="0" fontId="5" fillId="0" borderId="2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8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466725</xdr:colOff>
      <xdr:row>9</xdr:row>
      <xdr:rowOff>19050</xdr:rowOff>
    </xdr:from>
    <xdr:to>
      <xdr:col>7</xdr:col>
      <xdr:colOff>314325</xdr:colOff>
      <xdr:row>13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2809875" y="1771650"/>
          <a:ext cx="2076450" cy="714375"/>
        </a:xfrm>
        <a:prstGeom prst="wedgeRoundRectCallout">
          <a:avLst>
            <a:gd name="adj1" fmla="val 10569"/>
            <a:gd name="adj2" fmla="val -145773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学年と年齢は自動で計算されるので入力しないで下さい</a:t>
          </a:r>
        </a:p>
      </xdr:txBody>
    </xdr:sp>
    <xdr:clientData/>
  </xdr:twoCellAnchor>
  <xdr:twoCellAnchor>
    <xdr:from>
      <xdr:col>9</xdr:col>
      <xdr:colOff>352425</xdr:colOff>
      <xdr:row>9</xdr:row>
      <xdr:rowOff>57150</xdr:rowOff>
    </xdr:from>
    <xdr:to>
      <xdr:col>11</xdr:col>
      <xdr:colOff>866775</xdr:colOff>
      <xdr:row>11</xdr:row>
      <xdr:rowOff>171450</xdr:rowOff>
    </xdr:to>
    <xdr:sp>
      <xdr:nvSpPr>
        <xdr:cNvPr id="2" name="AutoShape 10"/>
        <xdr:cNvSpPr>
          <a:spLocks/>
        </xdr:cNvSpPr>
      </xdr:nvSpPr>
      <xdr:spPr>
        <a:xfrm>
          <a:off x="7000875" y="1809750"/>
          <a:ext cx="2352675" cy="476250"/>
        </a:xfrm>
        <a:prstGeom prst="wedgeRoundRectCallout">
          <a:avLst>
            <a:gd name="adj1" fmla="val 3268"/>
            <a:gd name="adj2" fmla="val -194680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S50/1/2のように
年号で入力してください</a:t>
          </a:r>
        </a:p>
      </xdr:txBody>
    </xdr:sp>
    <xdr:clientData/>
  </xdr:twoCellAnchor>
  <xdr:twoCellAnchor>
    <xdr:from>
      <xdr:col>6</xdr:col>
      <xdr:colOff>228600</xdr:colOff>
      <xdr:row>0</xdr:row>
      <xdr:rowOff>19050</xdr:rowOff>
    </xdr:from>
    <xdr:to>
      <xdr:col>8</xdr:col>
      <xdr:colOff>619125</xdr:colOff>
      <xdr:row>2</xdr:row>
      <xdr:rowOff>114300</xdr:rowOff>
    </xdr:to>
    <xdr:sp>
      <xdr:nvSpPr>
        <xdr:cNvPr id="3" name="AutoShape 11"/>
        <xdr:cNvSpPr>
          <a:spLocks/>
        </xdr:cNvSpPr>
      </xdr:nvSpPr>
      <xdr:spPr>
        <a:xfrm>
          <a:off x="4333875" y="19050"/>
          <a:ext cx="1695450" cy="571500"/>
        </a:xfrm>
        <a:prstGeom prst="wedgeRoundRectCallout">
          <a:avLst>
            <a:gd name="adj1" fmla="val -35416"/>
            <a:gd name="adj2" fmla="val 62282"/>
          </a:avLst>
        </a:prstGeom>
        <a:solidFill>
          <a:srgbClr val="33C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ここに年度を入力してください。</a:t>
          </a:r>
        </a:p>
      </xdr:txBody>
    </xdr:sp>
    <xdr:clientData/>
  </xdr:twoCellAnchor>
  <xdr:twoCellAnchor>
    <xdr:from>
      <xdr:col>2</xdr:col>
      <xdr:colOff>161925</xdr:colOff>
      <xdr:row>13</xdr:row>
      <xdr:rowOff>152400</xdr:rowOff>
    </xdr:from>
    <xdr:to>
      <xdr:col>11</xdr:col>
      <xdr:colOff>276225</xdr:colOff>
      <xdr:row>20</xdr:row>
      <xdr:rowOff>171450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1285875" y="2628900"/>
          <a:ext cx="7477125" cy="12858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この名簿は、未来部用に、計算式を入れたものです。
年度のところを変えるだけで、学年がすべて変更します
現在の日にちにより年齢がすべて変更します
その他並び替えで、いろいろやってみてください
</a:t>
          </a:r>
        </a:p>
      </xdr:txBody>
    </xdr:sp>
    <xdr:clientData/>
  </xdr:twoCellAnchor>
  <xdr:twoCellAnchor>
    <xdr:from>
      <xdr:col>8</xdr:col>
      <xdr:colOff>962025</xdr:colOff>
      <xdr:row>0</xdr:row>
      <xdr:rowOff>19050</xdr:rowOff>
    </xdr:from>
    <xdr:to>
      <xdr:col>10</xdr:col>
      <xdr:colOff>581025</xdr:colOff>
      <xdr:row>2</xdr:row>
      <xdr:rowOff>114300</xdr:rowOff>
    </xdr:to>
    <xdr:sp>
      <xdr:nvSpPr>
        <xdr:cNvPr id="5" name="AutoShape 13"/>
        <xdr:cNvSpPr>
          <a:spLocks/>
        </xdr:cNvSpPr>
      </xdr:nvSpPr>
      <xdr:spPr>
        <a:xfrm>
          <a:off x="6372225" y="19050"/>
          <a:ext cx="1695450" cy="571500"/>
        </a:xfrm>
        <a:prstGeom prst="wedgeRoundRectCallout">
          <a:avLst>
            <a:gd name="adj1" fmla="val -35416"/>
            <a:gd name="adj2" fmla="val 6228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現在の年月が自動で入ります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23398;&#20250;&#38306;&#20418;\&#21517;&#3180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未来部"/>
      <sheetName val="Sheet8"/>
      <sheetName val="Sheet2"/>
      <sheetName val="早来地区"/>
      <sheetName val="追分地区"/>
      <sheetName val="厚真地区"/>
      <sheetName val="活動表"/>
      <sheetName val="確認表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A2" sqref="A2"/>
    </sheetView>
  </sheetViews>
  <sheetFormatPr defaultColWidth="8.796875" defaultRowHeight="14.25"/>
  <cols>
    <col min="1" max="1" width="4.8984375" style="0" bestFit="1" customWidth="1"/>
    <col min="2" max="2" width="6.8984375" style="0" bestFit="1" customWidth="1"/>
    <col min="3" max="3" width="6.09765625" style="0" bestFit="1" customWidth="1"/>
    <col min="4" max="4" width="6.69921875" style="0" bestFit="1" customWidth="1"/>
    <col min="5" max="5" width="13.3984375" style="0" customWidth="1"/>
    <col min="6" max="6" width="5.09765625" style="0" bestFit="1" customWidth="1"/>
    <col min="7" max="7" width="4.8984375" style="0" bestFit="1" customWidth="1"/>
    <col min="9" max="9" width="13" style="0" customWidth="1"/>
    <col min="11" max="11" width="10.5" style="0" customWidth="1"/>
    <col min="12" max="12" width="10.59765625" style="0" customWidth="1"/>
    <col min="14" max="14" width="4.8984375" style="0" bestFit="1" customWidth="1"/>
  </cols>
  <sheetData>
    <row r="1" ht="23.25">
      <c r="A1" s="33" t="s">
        <v>35</v>
      </c>
    </row>
    <row r="4" spans="1:14" ht="15">
      <c r="A4" s="1"/>
      <c r="B4" s="2" t="s">
        <v>34</v>
      </c>
      <c r="C4" s="3"/>
      <c r="D4" s="3"/>
      <c r="E4" s="3"/>
      <c r="F4" s="4" t="s">
        <v>0</v>
      </c>
      <c r="G4" s="5">
        <v>11</v>
      </c>
      <c r="H4" s="4" t="s">
        <v>1</v>
      </c>
      <c r="I4" s="6">
        <f ca="1">TRUNC(NOW())</f>
        <v>36536</v>
      </c>
      <c r="J4" s="1"/>
      <c r="K4" s="7"/>
      <c r="L4" s="7"/>
      <c r="M4" s="1"/>
      <c r="N4" s="1"/>
    </row>
    <row r="5" spans="1:14" ht="14.25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9" t="s">
        <v>14</v>
      </c>
      <c r="N5" s="10" t="s">
        <v>15</v>
      </c>
    </row>
    <row r="6" spans="1:14" ht="14.25">
      <c r="A6" s="11">
        <v>1</v>
      </c>
      <c r="B6" s="12"/>
      <c r="C6" s="11"/>
      <c r="D6" s="11"/>
      <c r="E6" s="12"/>
      <c r="F6" s="13">
        <f>IF(K6="","",VLOOKUP(K6,'計算参考'!$C$3:$E$19,2))</f>
      </c>
      <c r="G6" s="13">
        <f>IF(K6="","",(YEAR($I$1-K6)-1900))</f>
      </c>
      <c r="H6" s="11"/>
      <c r="I6" s="11"/>
      <c r="J6" s="14"/>
      <c r="K6" s="15"/>
      <c r="L6" s="15"/>
      <c r="M6" s="11"/>
      <c r="N6" s="16">
        <f>IF(K6="","",VLOOKUP(K6,'計算参考'!$C$3:$E$19,3))</f>
      </c>
    </row>
    <row r="7" spans="1:14" ht="14.25">
      <c r="A7" s="11">
        <f>A6+1</f>
        <v>2</v>
      </c>
      <c r="B7" s="12"/>
      <c r="C7" s="11"/>
      <c r="D7" s="11"/>
      <c r="E7" s="12"/>
      <c r="F7" s="13">
        <f>IF(K7="","",VLOOKUP(K7,'計算参考'!$C$3:$E$19,2))</f>
      </c>
      <c r="G7" s="13">
        <f>IF(K7="","",(YEAR($I$1-K7)-1900))</f>
      </c>
      <c r="H7" s="11"/>
      <c r="I7" s="11"/>
      <c r="J7" s="14"/>
      <c r="K7" s="15"/>
      <c r="L7" s="15"/>
      <c r="M7" s="11"/>
      <c r="N7" s="16">
        <f>IF(K7="","",VLOOKUP(K7,'計算参考'!$C$3:$E$19,3))</f>
      </c>
    </row>
    <row r="8" spans="1:14" ht="14.25">
      <c r="A8" s="11">
        <f>A7+1</f>
        <v>3</v>
      </c>
      <c r="B8" s="12"/>
      <c r="C8" s="11"/>
      <c r="D8" s="11"/>
      <c r="E8" s="12"/>
      <c r="F8" s="13">
        <f>IF(K8="","",VLOOKUP(K8,'計算参考'!$C$3:$E$19,2))</f>
      </c>
      <c r="G8" s="13">
        <f>IF(K8="","",(YEAR($I$1-K8)-1900))</f>
      </c>
      <c r="H8" s="11"/>
      <c r="I8" s="11"/>
      <c r="J8" s="14"/>
      <c r="K8" s="15"/>
      <c r="L8" s="15"/>
      <c r="M8" s="11"/>
      <c r="N8" s="16">
        <f>IF(K8="","",VLOOKUP(K8,'計算参考'!$C$3:$E$19,3))</f>
      </c>
    </row>
  </sheetData>
  <mergeCells count="1">
    <mergeCell ref="B4:E4"/>
  </mergeCells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"/>
  <sheetViews>
    <sheetView workbookViewId="0" topLeftCell="A1">
      <pane ySplit="2" topLeftCell="BM3" activePane="bottomLeft" state="frozen"/>
      <selection pane="topLeft" activeCell="G3" sqref="G3"/>
      <selection pane="bottomLeft" activeCell="A1" sqref="A1"/>
    </sheetView>
  </sheetViews>
  <sheetFormatPr defaultColWidth="8.796875" defaultRowHeight="14.25"/>
  <cols>
    <col min="1" max="1" width="4.59765625" style="16" customWidth="1"/>
    <col min="2" max="2" width="6.59765625" style="16" customWidth="1"/>
    <col min="3" max="4" width="6.5" style="16" customWidth="1"/>
    <col min="5" max="5" width="11.8984375" style="16" customWidth="1"/>
    <col min="6" max="6" width="6.5" style="16" customWidth="1"/>
    <col min="7" max="7" width="4.59765625" style="16" customWidth="1"/>
    <col min="8" max="8" width="8.3984375" style="16" customWidth="1"/>
    <col min="9" max="9" width="17.59765625" style="16" customWidth="1"/>
    <col min="10" max="10" width="7.59765625" style="16" customWidth="1"/>
    <col min="11" max="12" width="10.69921875" style="27" customWidth="1"/>
    <col min="13" max="13" width="9" style="16" customWidth="1"/>
    <col min="14" max="14" width="4.59765625" style="16" customWidth="1"/>
    <col min="15" max="16384" width="9" style="16" customWidth="1"/>
  </cols>
  <sheetData>
    <row r="1" spans="2:12" s="1" customFormat="1" ht="15.75" customHeight="1">
      <c r="B1" s="2" t="s">
        <v>34</v>
      </c>
      <c r="C1" s="3"/>
      <c r="D1" s="3"/>
      <c r="E1" s="3"/>
      <c r="F1" s="4" t="s">
        <v>0</v>
      </c>
      <c r="G1" s="5">
        <v>11</v>
      </c>
      <c r="H1" s="4" t="s">
        <v>1</v>
      </c>
      <c r="I1" s="6">
        <f ca="1">TRUNC(NOW())</f>
        <v>36536</v>
      </c>
      <c r="K1" s="7"/>
      <c r="L1" s="7"/>
    </row>
    <row r="2" spans="1:14" s="10" customFormat="1" ht="15.75" customHeight="1">
      <c r="A2" s="8" t="s">
        <v>2</v>
      </c>
      <c r="B2" s="8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9" t="s">
        <v>14</v>
      </c>
      <c r="N2" s="10" t="s">
        <v>15</v>
      </c>
    </row>
    <row r="3" spans="1:14" ht="15.75" customHeight="1">
      <c r="A3" s="11">
        <v>1</v>
      </c>
      <c r="B3" s="12"/>
      <c r="C3" s="11"/>
      <c r="D3" s="11"/>
      <c r="E3" s="12"/>
      <c r="F3" s="13">
        <f>IF(K3="","",VLOOKUP(K3,'計算参考'!$C$3:$E$19,2))</f>
      </c>
      <c r="G3" s="13">
        <f aca="true" t="shared" si="0" ref="G3:G47">IF(K3="","",(YEAR($I$1-K3)-1900))</f>
      </c>
      <c r="H3" s="11"/>
      <c r="I3" s="11"/>
      <c r="J3" s="14"/>
      <c r="K3" s="15"/>
      <c r="L3" s="15"/>
      <c r="M3" s="11"/>
      <c r="N3" s="16">
        <f>IF(K3="","",VLOOKUP(K3,'計算参考'!$C$3:$E$19,3))</f>
      </c>
    </row>
    <row r="4" spans="1:14" ht="15.75" customHeight="1">
      <c r="A4" s="11">
        <f>A3+1</f>
        <v>2</v>
      </c>
      <c r="B4" s="12"/>
      <c r="C4" s="11"/>
      <c r="D4" s="11"/>
      <c r="E4" s="12"/>
      <c r="F4" s="13">
        <f>IF(K4="","",VLOOKUP(K4,'計算参考'!$C$3:$E$19,2))</f>
      </c>
      <c r="G4" s="13">
        <f t="shared" si="0"/>
      </c>
      <c r="H4" s="11"/>
      <c r="I4" s="11"/>
      <c r="J4" s="14"/>
      <c r="K4" s="15"/>
      <c r="L4" s="15"/>
      <c r="M4" s="11"/>
      <c r="N4" s="16">
        <f>IF(K4="","",VLOOKUP(K4,'計算参考'!$C$3:$E$19,3))</f>
      </c>
    </row>
    <row r="5" spans="1:14" ht="15.75" customHeight="1">
      <c r="A5" s="11">
        <f>A4+1</f>
        <v>3</v>
      </c>
      <c r="B5" s="12"/>
      <c r="C5" s="11"/>
      <c r="D5" s="11"/>
      <c r="E5" s="12"/>
      <c r="F5" s="13">
        <f>IF(K5="","",VLOOKUP(K5,'計算参考'!$C$3:$E$19,2))</f>
      </c>
      <c r="G5" s="13">
        <f t="shared" si="0"/>
      </c>
      <c r="H5" s="11"/>
      <c r="I5" s="11"/>
      <c r="J5" s="14"/>
      <c r="K5" s="15"/>
      <c r="L5" s="15"/>
      <c r="M5" s="11"/>
      <c r="N5" s="16">
        <f>IF(K5="","",VLOOKUP(K5,'計算参考'!$C$3:$E$19,3))</f>
      </c>
    </row>
    <row r="6" spans="1:14" ht="15.75" customHeight="1">
      <c r="A6" s="11">
        <f>A5+1</f>
        <v>4</v>
      </c>
      <c r="B6" s="12"/>
      <c r="C6" s="11"/>
      <c r="D6" s="11"/>
      <c r="E6" s="12"/>
      <c r="F6" s="13">
        <f>IF(K6="","",VLOOKUP(K6,'計算参考'!$C$3:$E$19,2))</f>
      </c>
      <c r="G6" s="13">
        <f t="shared" si="0"/>
      </c>
      <c r="H6" s="11"/>
      <c r="I6" s="11"/>
      <c r="J6" s="14"/>
      <c r="K6" s="15"/>
      <c r="L6" s="15"/>
      <c r="M6" s="11"/>
      <c r="N6" s="16">
        <f>IF(K6="","",VLOOKUP(K6,'計算参考'!$C$3:$E$19,3))</f>
      </c>
    </row>
    <row r="7" spans="1:14" ht="15.75" customHeight="1">
      <c r="A7" s="11">
        <f>A6+1</f>
        <v>5</v>
      </c>
      <c r="B7" s="12"/>
      <c r="C7" s="11"/>
      <c r="D7" s="11"/>
      <c r="E7" s="12"/>
      <c r="F7" s="13">
        <f>IF(K7="","",VLOOKUP(K7,'計算参考'!$C$3:$E$19,2))</f>
      </c>
      <c r="G7" s="13">
        <f t="shared" si="0"/>
      </c>
      <c r="H7" s="11"/>
      <c r="I7" s="11"/>
      <c r="J7" s="14"/>
      <c r="K7" s="15"/>
      <c r="L7" s="15"/>
      <c r="M7" s="11"/>
      <c r="N7" s="16">
        <f>IF(K7="","",VLOOKUP(K7,'計算参考'!$C$3:$E$19,3))</f>
      </c>
    </row>
    <row r="8" spans="1:14" ht="15.75" customHeight="1">
      <c r="A8" s="11">
        <v>1</v>
      </c>
      <c r="B8" s="12"/>
      <c r="C8" s="12"/>
      <c r="D8" s="11"/>
      <c r="E8" s="17"/>
      <c r="F8" s="13">
        <f>IF(K8="","",VLOOKUP(K8,'計算参考'!$C$3:$E$19,2))</f>
      </c>
      <c r="G8" s="13">
        <f t="shared" si="0"/>
      </c>
      <c r="H8" s="12"/>
      <c r="I8" s="17"/>
      <c r="J8" s="14"/>
      <c r="K8" s="15"/>
      <c r="L8" s="15"/>
      <c r="M8" s="11"/>
      <c r="N8" s="16">
        <f>IF(K8="","",VLOOKUP(K8,'計算参考'!$C$3:$E$19,3))</f>
      </c>
    </row>
    <row r="9" spans="1:14" ht="15.75" customHeight="1">
      <c r="A9" s="11">
        <f aca="true" t="shared" si="1" ref="A9:A23">A8+1</f>
        <v>2</v>
      </c>
      <c r="B9" s="12"/>
      <c r="C9" s="12"/>
      <c r="D9" s="11"/>
      <c r="E9" s="12"/>
      <c r="F9" s="13">
        <f>IF(K9="","",VLOOKUP(K9,'計算参考'!$C$3:$E$19,2))</f>
      </c>
      <c r="G9" s="13">
        <f t="shared" si="0"/>
      </c>
      <c r="H9" s="12"/>
      <c r="I9" s="12"/>
      <c r="J9" s="14"/>
      <c r="K9" s="15"/>
      <c r="L9" s="15"/>
      <c r="M9" s="11"/>
      <c r="N9" s="16">
        <f>IF(K9="","",VLOOKUP(K9,'計算参考'!$C$3:$E$19,3))</f>
      </c>
    </row>
    <row r="10" spans="1:14" ht="15.75" customHeight="1">
      <c r="A10" s="11">
        <f t="shared" si="1"/>
        <v>3</v>
      </c>
      <c r="B10" s="12"/>
      <c r="C10" s="12"/>
      <c r="D10" s="11"/>
      <c r="E10" s="12"/>
      <c r="F10" s="13">
        <f>IF(K10="","",VLOOKUP(K10,'計算参考'!$C$3:$E$19,2))</f>
      </c>
      <c r="G10" s="13">
        <f t="shared" si="0"/>
      </c>
      <c r="H10" s="12"/>
      <c r="I10" s="12"/>
      <c r="J10" s="14"/>
      <c r="K10" s="15"/>
      <c r="L10" s="15"/>
      <c r="M10" s="11"/>
      <c r="N10" s="16">
        <f>IF(K10="","",VLOOKUP(K10,'計算参考'!$C$3:$E$19,3))</f>
      </c>
    </row>
    <row r="11" spans="1:14" ht="15.75" customHeight="1">
      <c r="A11" s="11">
        <f t="shared" si="1"/>
        <v>4</v>
      </c>
      <c r="B11" s="12"/>
      <c r="C11" s="12"/>
      <c r="D11" s="11"/>
      <c r="E11" s="12"/>
      <c r="F11" s="13">
        <f>IF(K11="","",VLOOKUP(K11,'計算参考'!$C$3:$E$19,2))</f>
      </c>
      <c r="G11" s="13">
        <f t="shared" si="0"/>
      </c>
      <c r="H11" s="12"/>
      <c r="I11" s="12"/>
      <c r="J11" s="14"/>
      <c r="K11" s="15"/>
      <c r="L11" s="15"/>
      <c r="M11" s="11"/>
      <c r="N11" s="16">
        <f>IF(K11="","",VLOOKUP(K11,'計算参考'!$C$3:$E$19,3))</f>
      </c>
    </row>
    <row r="12" spans="1:14" ht="15.75" customHeight="1">
      <c r="A12" s="11">
        <f t="shared" si="1"/>
        <v>5</v>
      </c>
      <c r="B12" s="12"/>
      <c r="C12" s="12"/>
      <c r="D12" s="11"/>
      <c r="E12" s="12"/>
      <c r="F12" s="13">
        <f>IF(K12="","",VLOOKUP(K12,'計算参考'!$C$3:$E$19,2))</f>
      </c>
      <c r="G12" s="13">
        <f t="shared" si="0"/>
      </c>
      <c r="H12" s="12"/>
      <c r="I12" s="12"/>
      <c r="J12" s="14"/>
      <c r="K12" s="15"/>
      <c r="L12" s="15"/>
      <c r="M12" s="11"/>
      <c r="N12" s="16">
        <f>IF(K12="","",VLOOKUP(K12,'計算参考'!$C$3:$E$19,3))</f>
      </c>
    </row>
    <row r="13" spans="1:14" ht="15.75" customHeight="1">
      <c r="A13" s="11">
        <f t="shared" si="1"/>
        <v>6</v>
      </c>
      <c r="B13" s="12"/>
      <c r="C13" s="12"/>
      <c r="D13" s="11"/>
      <c r="E13" s="12"/>
      <c r="F13" s="13">
        <f>IF(K13="","",VLOOKUP(K13,'計算参考'!$C$3:$E$19,2))</f>
      </c>
      <c r="G13" s="13">
        <f t="shared" si="0"/>
      </c>
      <c r="H13" s="12"/>
      <c r="I13" s="12"/>
      <c r="J13" s="14"/>
      <c r="K13" s="15"/>
      <c r="L13" s="15"/>
      <c r="M13" s="11"/>
      <c r="N13" s="16">
        <f>IF(K13="","",VLOOKUP(K13,'計算参考'!$C$3:$E$19,3))</f>
      </c>
    </row>
    <row r="14" spans="1:14" ht="15.75" customHeight="1">
      <c r="A14" s="11">
        <f t="shared" si="1"/>
        <v>7</v>
      </c>
      <c r="B14" s="12"/>
      <c r="C14" s="12"/>
      <c r="D14" s="11"/>
      <c r="E14" s="12"/>
      <c r="F14" s="13">
        <f>IF(K14="","",VLOOKUP(K14,'計算参考'!$C$3:$E$19,2))</f>
      </c>
      <c r="G14" s="13">
        <f t="shared" si="0"/>
      </c>
      <c r="H14" s="12"/>
      <c r="I14" s="12"/>
      <c r="J14" s="14"/>
      <c r="K14" s="15"/>
      <c r="L14" s="15"/>
      <c r="M14" s="11"/>
      <c r="N14" s="16">
        <f>IF(K14="","",VLOOKUP(K14,'計算参考'!$C$3:$E$19,3))</f>
      </c>
    </row>
    <row r="15" spans="1:14" ht="15.75" customHeight="1">
      <c r="A15" s="11">
        <f t="shared" si="1"/>
        <v>8</v>
      </c>
      <c r="B15" s="12"/>
      <c r="C15" s="12"/>
      <c r="D15" s="11"/>
      <c r="E15" s="12"/>
      <c r="F15" s="13">
        <f>IF(K15="","",VLOOKUP(K15,'計算参考'!$C$3:$E$19,2))</f>
      </c>
      <c r="G15" s="13">
        <f t="shared" si="0"/>
      </c>
      <c r="H15" s="12"/>
      <c r="I15" s="12"/>
      <c r="J15" s="14"/>
      <c r="K15" s="15"/>
      <c r="L15" s="15"/>
      <c r="M15" s="11"/>
      <c r="N15" s="16">
        <f>IF(K15="","",VLOOKUP(K15,'計算参考'!$C$3:$E$19,3))</f>
      </c>
    </row>
    <row r="16" spans="1:14" ht="15.75" customHeight="1">
      <c r="A16" s="11">
        <f t="shared" si="1"/>
        <v>9</v>
      </c>
      <c r="B16" s="11"/>
      <c r="C16" s="11"/>
      <c r="D16" s="11"/>
      <c r="E16" s="18"/>
      <c r="F16" s="13">
        <f>IF(K16="","",VLOOKUP(K16,'計算参考'!$C$3:$E$19,2))</f>
      </c>
      <c r="G16" s="13">
        <f t="shared" si="0"/>
      </c>
      <c r="H16" s="12"/>
      <c r="I16" s="11"/>
      <c r="J16" s="11"/>
      <c r="K16" s="15"/>
      <c r="L16" s="15"/>
      <c r="M16" s="11"/>
      <c r="N16" s="16">
        <f>IF(K16="","",VLOOKUP(K16,'計算参考'!$C$3:$E$19,3))</f>
      </c>
    </row>
    <row r="17" spans="1:14" ht="15.75" customHeight="1">
      <c r="A17" s="11">
        <f t="shared" si="1"/>
        <v>10</v>
      </c>
      <c r="B17" s="12"/>
      <c r="C17" s="12"/>
      <c r="D17" s="11"/>
      <c r="E17" s="12"/>
      <c r="F17" s="13">
        <f>IF(K17="","",VLOOKUP(K17,'計算参考'!$C$3:$E$19,2))</f>
      </c>
      <c r="G17" s="13">
        <f t="shared" si="0"/>
      </c>
      <c r="H17" s="12"/>
      <c r="I17" s="12"/>
      <c r="J17" s="14"/>
      <c r="K17" s="15"/>
      <c r="L17" s="15"/>
      <c r="M17" s="11"/>
      <c r="N17" s="16">
        <f>IF(K17="","",VLOOKUP(K17,'計算参考'!$C$3:$E$19,3))</f>
      </c>
    </row>
    <row r="18" spans="1:14" ht="15.75" customHeight="1">
      <c r="A18" s="11">
        <f t="shared" si="1"/>
        <v>11</v>
      </c>
      <c r="B18" s="12"/>
      <c r="C18" s="12"/>
      <c r="D18" s="11"/>
      <c r="E18" s="12"/>
      <c r="F18" s="13">
        <f>IF(K18="","",VLOOKUP(K18,'計算参考'!$C$3:$E$19,2))</f>
      </c>
      <c r="G18" s="13">
        <f t="shared" si="0"/>
      </c>
      <c r="H18" s="12"/>
      <c r="I18" s="12"/>
      <c r="J18" s="14"/>
      <c r="K18" s="15"/>
      <c r="L18" s="15"/>
      <c r="M18" s="11"/>
      <c r="N18" s="16">
        <f>IF(K18="","",VLOOKUP(K18,'計算参考'!$C$3:$E$19,3))</f>
      </c>
    </row>
    <row r="19" spans="1:14" ht="15.75" customHeight="1">
      <c r="A19" s="11">
        <f t="shared" si="1"/>
        <v>12</v>
      </c>
      <c r="B19" s="12"/>
      <c r="C19" s="12"/>
      <c r="D19" s="11"/>
      <c r="E19" s="12"/>
      <c r="F19" s="13">
        <f>IF(K19="","",VLOOKUP(K19,'計算参考'!$C$3:$E$19,2))</f>
      </c>
      <c r="G19" s="13">
        <f t="shared" si="0"/>
      </c>
      <c r="H19" s="12"/>
      <c r="I19" s="12"/>
      <c r="J19" s="14"/>
      <c r="K19" s="15"/>
      <c r="L19" s="15"/>
      <c r="M19" s="11"/>
      <c r="N19" s="16">
        <f>IF(K19="","",VLOOKUP(K19,'計算参考'!$C$3:$E$19,3))</f>
      </c>
    </row>
    <row r="20" spans="1:14" ht="15.75" customHeight="1">
      <c r="A20" s="11">
        <f t="shared" si="1"/>
        <v>13</v>
      </c>
      <c r="B20" s="12"/>
      <c r="C20" s="12"/>
      <c r="D20" s="11"/>
      <c r="E20" s="12"/>
      <c r="F20" s="13">
        <f>IF(K20="","",VLOOKUP(K20,'計算参考'!$C$3:$E$19,2))</f>
      </c>
      <c r="G20" s="13">
        <f t="shared" si="0"/>
      </c>
      <c r="H20" s="12"/>
      <c r="I20" s="12"/>
      <c r="J20" s="14"/>
      <c r="K20" s="15"/>
      <c r="L20" s="15"/>
      <c r="M20" s="11"/>
      <c r="N20" s="16">
        <f>IF(K20="","",VLOOKUP(K20,'計算参考'!$C$3:$E$19,3))</f>
      </c>
    </row>
    <row r="21" spans="1:14" ht="15.75" customHeight="1">
      <c r="A21" s="11">
        <f t="shared" si="1"/>
        <v>14</v>
      </c>
      <c r="B21" s="11"/>
      <c r="C21" s="11"/>
      <c r="D21" s="11"/>
      <c r="E21" s="11"/>
      <c r="F21" s="13">
        <f>IF(K21="","",VLOOKUP(K21,'計算参考'!$C$3:$E$19,2))</f>
      </c>
      <c r="G21" s="13">
        <f t="shared" si="0"/>
      </c>
      <c r="H21" s="11"/>
      <c r="I21" s="11"/>
      <c r="J21" s="11"/>
      <c r="K21" s="15"/>
      <c r="L21" s="15"/>
      <c r="M21" s="11"/>
      <c r="N21" s="16">
        <f>IF(K21="","",VLOOKUP(K21,'計算参考'!$C$3:$E$19,3))</f>
      </c>
    </row>
    <row r="22" spans="1:14" ht="13.5">
      <c r="A22" s="11">
        <f t="shared" si="1"/>
        <v>15</v>
      </c>
      <c r="B22" s="12"/>
      <c r="C22" s="12"/>
      <c r="D22" s="11"/>
      <c r="E22" s="12"/>
      <c r="F22" s="13">
        <f>IF(K22="","",VLOOKUP(K22,'計算参考'!$C$3:$E$19,2))</f>
      </c>
      <c r="G22" s="13">
        <f t="shared" si="0"/>
      </c>
      <c r="H22" s="12"/>
      <c r="I22" s="12"/>
      <c r="J22" s="14"/>
      <c r="K22" s="15"/>
      <c r="L22" s="15"/>
      <c r="M22" s="11"/>
      <c r="N22" s="16">
        <f>IF(K22="","",VLOOKUP(K22,'計算参考'!$C$3:$E$19,3))</f>
      </c>
    </row>
    <row r="23" spans="1:14" ht="13.5">
      <c r="A23" s="11">
        <f t="shared" si="1"/>
        <v>16</v>
      </c>
      <c r="B23" s="12"/>
      <c r="C23" s="12"/>
      <c r="D23" s="11"/>
      <c r="E23" s="12"/>
      <c r="F23" s="13">
        <f>IF(K23="","",VLOOKUP(K23,'計算参考'!$C$3:$E$19,2))</f>
      </c>
      <c r="G23" s="13">
        <f t="shared" si="0"/>
      </c>
      <c r="H23" s="12"/>
      <c r="I23" s="17"/>
      <c r="J23" s="14"/>
      <c r="K23" s="15"/>
      <c r="L23" s="15"/>
      <c r="M23" s="11"/>
      <c r="N23" s="16">
        <f>IF(K23="","",VLOOKUP(K23,'計算参考'!$C$3:$E$19,3))</f>
      </c>
    </row>
    <row r="24" spans="1:14" ht="13.5">
      <c r="A24" s="11">
        <v>1</v>
      </c>
      <c r="B24" s="12"/>
      <c r="C24" s="11"/>
      <c r="D24" s="11"/>
      <c r="E24" s="12"/>
      <c r="F24" s="13">
        <f>IF(K24="","",VLOOKUP(K24,'計算参考'!$C$3:$E$19,2))</f>
      </c>
      <c r="G24" s="13">
        <f t="shared" si="0"/>
      </c>
      <c r="H24" s="11"/>
      <c r="I24" s="12"/>
      <c r="J24" s="14"/>
      <c r="K24" s="15"/>
      <c r="L24" s="15"/>
      <c r="M24" s="11"/>
      <c r="N24" s="16">
        <f>IF(K24="","",VLOOKUP(K24,'計算参考'!$C$3:$E$19,3))</f>
      </c>
    </row>
    <row r="25" spans="1:14" ht="13.5">
      <c r="A25" s="11">
        <f aca="true" t="shared" si="2" ref="A25:A49">A24+1</f>
        <v>2</v>
      </c>
      <c r="B25" s="12"/>
      <c r="C25" s="11"/>
      <c r="D25" s="11"/>
      <c r="E25" s="12"/>
      <c r="F25" s="13">
        <f>IF(K25="","",VLOOKUP(K25,'計算参考'!$C$3:$E$19,2))</f>
      </c>
      <c r="G25" s="13">
        <f t="shared" si="0"/>
      </c>
      <c r="H25" s="12"/>
      <c r="I25" s="12"/>
      <c r="J25" s="14"/>
      <c r="K25" s="15"/>
      <c r="L25" s="15"/>
      <c r="M25" s="11"/>
      <c r="N25" s="16">
        <f>IF(K25="","",VLOOKUP(K25,'計算参考'!$C$3:$E$19,3))</f>
      </c>
    </row>
    <row r="26" spans="1:14" ht="13.5">
      <c r="A26" s="11">
        <f t="shared" si="2"/>
        <v>3</v>
      </c>
      <c r="B26" s="12"/>
      <c r="C26" s="11"/>
      <c r="D26" s="11"/>
      <c r="E26" s="12"/>
      <c r="F26" s="13">
        <f>IF(K26="","",VLOOKUP(K26,'計算参考'!$C$3:$E$19,2))</f>
      </c>
      <c r="G26" s="13">
        <f t="shared" si="0"/>
      </c>
      <c r="H26" s="12"/>
      <c r="I26" s="12"/>
      <c r="J26" s="14"/>
      <c r="K26" s="15"/>
      <c r="L26" s="15"/>
      <c r="M26" s="11"/>
      <c r="N26" s="16">
        <f>IF(K26="","",VLOOKUP(K26,'計算参考'!$C$3:$E$19,3))</f>
      </c>
    </row>
    <row r="27" spans="1:14" ht="13.5">
      <c r="A27" s="11">
        <f t="shared" si="2"/>
        <v>4</v>
      </c>
      <c r="B27" s="12"/>
      <c r="C27" s="11"/>
      <c r="D27" s="11"/>
      <c r="E27" s="12"/>
      <c r="F27" s="13">
        <f>IF(K27="","",VLOOKUP(K27,'計算参考'!$C$3:$E$19,2))</f>
      </c>
      <c r="G27" s="13">
        <f t="shared" si="0"/>
      </c>
      <c r="H27" s="12"/>
      <c r="I27" s="12"/>
      <c r="J27" s="14"/>
      <c r="K27" s="15"/>
      <c r="L27" s="15"/>
      <c r="M27" s="11"/>
      <c r="N27" s="16">
        <f>IF(K27="","",VLOOKUP(K27,'計算参考'!$C$3:$E$19,3))</f>
      </c>
    </row>
    <row r="28" spans="1:14" ht="13.5">
      <c r="A28" s="11">
        <f t="shared" si="2"/>
        <v>5</v>
      </c>
      <c r="B28" s="12"/>
      <c r="C28" s="11"/>
      <c r="D28" s="11"/>
      <c r="E28" s="12"/>
      <c r="F28" s="13">
        <f>IF(K28="","",VLOOKUP(K28,'計算参考'!$C$3:$E$19,2))</f>
      </c>
      <c r="G28" s="13">
        <f t="shared" si="0"/>
      </c>
      <c r="H28" s="12"/>
      <c r="I28" s="12"/>
      <c r="J28" s="14"/>
      <c r="K28" s="15"/>
      <c r="L28" s="15"/>
      <c r="M28" s="11"/>
      <c r="N28" s="16">
        <f>IF(K28="","",VLOOKUP(K28,'計算参考'!$C$3:$E$19,3))</f>
      </c>
    </row>
    <row r="29" spans="1:14" ht="13.5">
      <c r="A29" s="11">
        <f t="shared" si="2"/>
        <v>6</v>
      </c>
      <c r="B29" s="12"/>
      <c r="C29" s="11"/>
      <c r="D29" s="11"/>
      <c r="E29" s="12"/>
      <c r="F29" s="13">
        <f>IF(K29="","",VLOOKUP(K29,'計算参考'!$C$3:$E$19,2))</f>
      </c>
      <c r="G29" s="13">
        <f t="shared" si="0"/>
      </c>
      <c r="H29" s="12"/>
      <c r="I29" s="12"/>
      <c r="J29" s="14"/>
      <c r="K29" s="15"/>
      <c r="L29" s="15"/>
      <c r="M29" s="11"/>
      <c r="N29" s="16">
        <f>IF(K29="","",VLOOKUP(K29,'計算参考'!$C$3:$E$19,3))</f>
      </c>
    </row>
    <row r="30" spans="1:14" ht="13.5">
      <c r="A30" s="11">
        <f t="shared" si="2"/>
        <v>7</v>
      </c>
      <c r="B30" s="12"/>
      <c r="C30" s="11"/>
      <c r="D30" s="11"/>
      <c r="E30" s="12"/>
      <c r="F30" s="13">
        <f>IF(K30="","",VLOOKUP(K30,'計算参考'!$C$3:$E$19,2))</f>
      </c>
      <c r="G30" s="13">
        <f t="shared" si="0"/>
      </c>
      <c r="H30" s="12"/>
      <c r="I30" s="12"/>
      <c r="J30" s="14"/>
      <c r="K30" s="15"/>
      <c r="L30" s="15"/>
      <c r="M30" s="11"/>
      <c r="N30" s="16">
        <f>IF(K30="","",VLOOKUP(K30,'計算参考'!$C$3:$E$19,3))</f>
      </c>
    </row>
    <row r="31" spans="1:14" ht="13.5">
      <c r="A31" s="11">
        <f t="shared" si="2"/>
        <v>8</v>
      </c>
      <c r="B31" s="12"/>
      <c r="C31" s="11"/>
      <c r="D31" s="11"/>
      <c r="E31" s="12"/>
      <c r="F31" s="13">
        <f>IF(K31="","",VLOOKUP(K31,'計算参考'!$C$3:$E$19,2))</f>
      </c>
      <c r="G31" s="13">
        <f t="shared" si="0"/>
      </c>
      <c r="H31" s="12"/>
      <c r="I31" s="12"/>
      <c r="J31" s="14"/>
      <c r="K31" s="15"/>
      <c r="L31" s="15"/>
      <c r="M31" s="11"/>
      <c r="N31" s="16">
        <f>IF(K31="","",VLOOKUP(K31,'計算参考'!$C$3:$E$19,3))</f>
      </c>
    </row>
    <row r="32" spans="1:14" ht="13.5">
      <c r="A32" s="11">
        <f t="shared" si="2"/>
        <v>9</v>
      </c>
      <c r="B32" s="12"/>
      <c r="C32" s="11"/>
      <c r="D32" s="11"/>
      <c r="E32" s="12"/>
      <c r="F32" s="13">
        <f>IF(K32="","",VLOOKUP(K32,'計算参考'!$C$3:$E$19,2))</f>
      </c>
      <c r="G32" s="13">
        <f t="shared" si="0"/>
      </c>
      <c r="H32" s="12"/>
      <c r="I32" s="12"/>
      <c r="J32" s="14"/>
      <c r="K32" s="15"/>
      <c r="L32" s="15"/>
      <c r="M32" s="11"/>
      <c r="N32" s="16">
        <f>IF(K32="","",VLOOKUP(K32,'計算参考'!$C$3:$E$19,3))</f>
      </c>
    </row>
    <row r="33" spans="1:14" ht="13.5">
      <c r="A33" s="11">
        <f t="shared" si="2"/>
        <v>10</v>
      </c>
      <c r="B33" s="12"/>
      <c r="C33" s="11"/>
      <c r="D33" s="11"/>
      <c r="E33" s="12"/>
      <c r="F33" s="13">
        <f>IF(K33="","",VLOOKUP(K33,'計算参考'!$C$3:$E$19,2))</f>
      </c>
      <c r="G33" s="13">
        <f t="shared" si="0"/>
      </c>
      <c r="H33" s="12"/>
      <c r="I33" s="12"/>
      <c r="J33" s="14"/>
      <c r="K33" s="15"/>
      <c r="L33" s="15"/>
      <c r="M33" s="11"/>
      <c r="N33" s="16">
        <f>IF(K33="","",VLOOKUP(K33,'計算参考'!$C$3:$E$19,3))</f>
      </c>
    </row>
    <row r="34" spans="1:14" ht="13.5">
      <c r="A34" s="11">
        <f t="shared" si="2"/>
        <v>11</v>
      </c>
      <c r="B34" s="12"/>
      <c r="C34" s="11"/>
      <c r="D34" s="11"/>
      <c r="E34" s="12"/>
      <c r="F34" s="13">
        <f>IF(K34="","",VLOOKUP(K34,'計算参考'!$C$3:$E$19,2))</f>
      </c>
      <c r="G34" s="13">
        <f t="shared" si="0"/>
      </c>
      <c r="H34" s="12"/>
      <c r="I34" s="12"/>
      <c r="J34" s="14"/>
      <c r="K34" s="15"/>
      <c r="L34" s="15"/>
      <c r="M34" s="11"/>
      <c r="N34" s="16">
        <f>IF(K34="","",VLOOKUP(K34,'計算参考'!$C$3:$E$19,3))</f>
      </c>
    </row>
    <row r="35" spans="1:14" ht="13.5">
      <c r="A35" s="11">
        <f t="shared" si="2"/>
        <v>12</v>
      </c>
      <c r="B35" s="12"/>
      <c r="C35" s="11"/>
      <c r="D35" s="11"/>
      <c r="E35" s="12"/>
      <c r="F35" s="13">
        <f>IF(K35="","",VLOOKUP(K35,'計算参考'!$C$3:$E$19,2))</f>
      </c>
      <c r="G35" s="13">
        <f t="shared" si="0"/>
      </c>
      <c r="H35" s="12"/>
      <c r="I35" s="12"/>
      <c r="J35" s="14"/>
      <c r="K35" s="15"/>
      <c r="L35" s="15"/>
      <c r="M35" s="11"/>
      <c r="N35" s="16">
        <f>IF(K35="","",VLOOKUP(K35,'計算参考'!$C$3:$E$19,3))</f>
      </c>
    </row>
    <row r="36" spans="1:14" ht="13.5">
      <c r="A36" s="11">
        <f t="shared" si="2"/>
        <v>13</v>
      </c>
      <c r="B36" s="12"/>
      <c r="C36" s="11"/>
      <c r="D36" s="11"/>
      <c r="E36" s="12"/>
      <c r="F36" s="13">
        <f>IF(K36="","",VLOOKUP(K36,'計算参考'!$C$3:$E$19,2))</f>
      </c>
      <c r="G36" s="13">
        <f t="shared" si="0"/>
      </c>
      <c r="H36" s="12"/>
      <c r="I36" s="12"/>
      <c r="J36" s="14"/>
      <c r="K36" s="15"/>
      <c r="L36" s="15"/>
      <c r="M36" s="11"/>
      <c r="N36" s="16">
        <f>IF(K36="","",VLOOKUP(K36,'計算参考'!$C$3:$E$19,3))</f>
      </c>
    </row>
    <row r="37" spans="1:14" ht="13.5">
      <c r="A37" s="11">
        <f t="shared" si="2"/>
        <v>14</v>
      </c>
      <c r="B37" s="12"/>
      <c r="C37" s="11"/>
      <c r="D37" s="11"/>
      <c r="E37" s="12"/>
      <c r="F37" s="13">
        <f>IF(K37="","",VLOOKUP(K37,'計算参考'!$C$3:$E$19,2))</f>
      </c>
      <c r="G37" s="13">
        <f t="shared" si="0"/>
      </c>
      <c r="H37" s="12"/>
      <c r="I37" s="12"/>
      <c r="J37" s="14"/>
      <c r="K37" s="15"/>
      <c r="L37" s="15"/>
      <c r="M37" s="11"/>
      <c r="N37" s="16">
        <f>IF(K37="","",VLOOKUP(K37,'計算参考'!$C$3:$E$19,3))</f>
      </c>
    </row>
    <row r="38" spans="1:14" ht="13.5">
      <c r="A38" s="11">
        <f t="shared" si="2"/>
        <v>15</v>
      </c>
      <c r="B38" s="12"/>
      <c r="C38" s="11"/>
      <c r="D38" s="11"/>
      <c r="E38" s="12"/>
      <c r="F38" s="13">
        <f>IF(K38="","",VLOOKUP(K38,'計算参考'!$C$3:$E$19,2))</f>
      </c>
      <c r="G38" s="13">
        <f t="shared" si="0"/>
      </c>
      <c r="H38" s="12"/>
      <c r="I38" s="12"/>
      <c r="J38" s="14"/>
      <c r="K38" s="15"/>
      <c r="L38" s="15"/>
      <c r="M38" s="11"/>
      <c r="N38" s="16">
        <f>IF(K38="","",VLOOKUP(K38,'計算参考'!$C$3:$E$19,3))</f>
      </c>
    </row>
    <row r="39" spans="1:14" ht="13.5">
      <c r="A39" s="11">
        <f t="shared" si="2"/>
        <v>16</v>
      </c>
      <c r="B39" s="12"/>
      <c r="C39" s="11"/>
      <c r="D39" s="11"/>
      <c r="E39" s="12"/>
      <c r="F39" s="13">
        <f>IF(K39="","",VLOOKUP(K39,'計算参考'!$C$3:$E$19,2))</f>
      </c>
      <c r="G39" s="13">
        <f t="shared" si="0"/>
      </c>
      <c r="H39" s="12"/>
      <c r="I39" s="12"/>
      <c r="J39" s="14"/>
      <c r="K39" s="15"/>
      <c r="L39" s="15"/>
      <c r="M39" s="11"/>
      <c r="N39" s="16">
        <f>IF(K39="","",VLOOKUP(K39,'計算参考'!$C$3:$E$19,3))</f>
      </c>
    </row>
    <row r="40" spans="1:14" ht="13.5">
      <c r="A40" s="11">
        <f t="shared" si="2"/>
        <v>17</v>
      </c>
      <c r="B40" s="12"/>
      <c r="C40" s="11"/>
      <c r="D40" s="11"/>
      <c r="E40" s="12"/>
      <c r="F40" s="13">
        <f>IF(K40="","",VLOOKUP(K40,'計算参考'!$C$3:$E$19,2))</f>
      </c>
      <c r="G40" s="13">
        <f t="shared" si="0"/>
      </c>
      <c r="H40" s="12"/>
      <c r="I40" s="12"/>
      <c r="J40" s="14"/>
      <c r="K40" s="15"/>
      <c r="L40" s="15"/>
      <c r="M40" s="11"/>
      <c r="N40" s="16">
        <f>IF(K40="","",VLOOKUP(K40,'計算参考'!$C$3:$E$19,3))</f>
      </c>
    </row>
    <row r="41" spans="1:14" ht="13.5">
      <c r="A41" s="11">
        <f t="shared" si="2"/>
        <v>18</v>
      </c>
      <c r="B41" s="12"/>
      <c r="C41" s="11"/>
      <c r="D41" s="11"/>
      <c r="E41" s="12"/>
      <c r="F41" s="13">
        <f>IF(K41="","",VLOOKUP(K41,'計算参考'!$C$3:$E$19,2))</f>
      </c>
      <c r="G41" s="13">
        <f t="shared" si="0"/>
      </c>
      <c r="H41" s="12"/>
      <c r="I41" s="12"/>
      <c r="J41" s="11"/>
      <c r="K41" s="15"/>
      <c r="L41" s="15"/>
      <c r="M41" s="11"/>
      <c r="N41" s="16">
        <f>IF(K41="","",VLOOKUP(K41,'計算参考'!$C$3:$E$19,3))</f>
      </c>
    </row>
    <row r="42" spans="1:14" ht="13.5">
      <c r="A42" s="11">
        <f t="shared" si="2"/>
        <v>19</v>
      </c>
      <c r="B42" s="12"/>
      <c r="C42" s="11"/>
      <c r="D42" s="11"/>
      <c r="E42" s="12"/>
      <c r="F42" s="13">
        <f>IF(K42="","",VLOOKUP(K42,'計算参考'!$C$3:$E$19,2))</f>
      </c>
      <c r="G42" s="13">
        <f t="shared" si="0"/>
      </c>
      <c r="H42" s="12"/>
      <c r="I42" s="12"/>
      <c r="J42" s="14"/>
      <c r="K42" s="15"/>
      <c r="L42" s="15"/>
      <c r="M42" s="11"/>
      <c r="N42" s="16">
        <f>IF(K42="","",VLOOKUP(K42,'計算参考'!$C$3:$E$19,3))</f>
      </c>
    </row>
    <row r="43" spans="1:14" ht="13.5">
      <c r="A43" s="11">
        <f t="shared" si="2"/>
        <v>20</v>
      </c>
      <c r="B43" s="12"/>
      <c r="C43" s="11"/>
      <c r="D43" s="11"/>
      <c r="E43" s="12"/>
      <c r="F43" s="13">
        <f>IF(K43="","",VLOOKUP(K43,'計算参考'!$C$3:$E$19,2))</f>
      </c>
      <c r="G43" s="13">
        <f t="shared" si="0"/>
      </c>
      <c r="H43" s="12"/>
      <c r="I43" s="12"/>
      <c r="J43" s="14"/>
      <c r="K43" s="15"/>
      <c r="L43" s="15"/>
      <c r="M43" s="11"/>
      <c r="N43" s="16">
        <f>IF(K43="","",VLOOKUP(K43,'計算参考'!$C$3:$E$19,3))</f>
      </c>
    </row>
    <row r="44" spans="1:14" ht="13.5">
      <c r="A44" s="11">
        <f t="shared" si="2"/>
        <v>21</v>
      </c>
      <c r="B44" s="12"/>
      <c r="C44" s="11"/>
      <c r="D44" s="11"/>
      <c r="E44" s="12"/>
      <c r="F44" s="13">
        <f>IF(K44="","",VLOOKUP(K44,'計算参考'!$C$3:$E$19,2))</f>
      </c>
      <c r="G44" s="13">
        <f t="shared" si="0"/>
      </c>
      <c r="H44" s="12"/>
      <c r="I44" s="12"/>
      <c r="J44" s="14"/>
      <c r="K44" s="15"/>
      <c r="L44" s="15"/>
      <c r="M44" s="11"/>
      <c r="N44" s="16">
        <f>IF(K44="","",VLOOKUP(K44,'計算参考'!$C$3:$E$19,3))</f>
      </c>
    </row>
    <row r="45" spans="1:14" ht="13.5">
      <c r="A45" s="11">
        <f t="shared" si="2"/>
        <v>22</v>
      </c>
      <c r="B45" s="12"/>
      <c r="C45" s="11"/>
      <c r="D45" s="11"/>
      <c r="E45" s="12"/>
      <c r="F45" s="13">
        <f>IF(K45="","",VLOOKUP(K45,'計算参考'!$C$3:$E$19,2))</f>
      </c>
      <c r="G45" s="13">
        <f t="shared" si="0"/>
      </c>
      <c r="H45" s="12"/>
      <c r="I45" s="12"/>
      <c r="J45" s="14"/>
      <c r="K45" s="15"/>
      <c r="L45" s="15"/>
      <c r="M45" s="11"/>
      <c r="N45" s="16">
        <f>IF(K45="","",VLOOKUP(K45,'計算参考'!$C$3:$E$19,3))</f>
      </c>
    </row>
    <row r="46" spans="1:14" ht="13.5">
      <c r="A46" s="11">
        <f t="shared" si="2"/>
        <v>23</v>
      </c>
      <c r="B46" s="12"/>
      <c r="C46" s="11"/>
      <c r="D46" s="11"/>
      <c r="E46" s="12"/>
      <c r="F46" s="13">
        <f>IF(K46="","",VLOOKUP(K46,'計算参考'!$C$3:$E$19,2))</f>
      </c>
      <c r="G46" s="13">
        <f t="shared" si="0"/>
      </c>
      <c r="H46" s="12"/>
      <c r="I46" s="12"/>
      <c r="J46" s="14"/>
      <c r="K46" s="15"/>
      <c r="L46" s="15"/>
      <c r="M46" s="11"/>
      <c r="N46" s="16">
        <f>IF(K46="","",VLOOKUP(K46,'計算参考'!$C$3:$E$19,3))</f>
      </c>
    </row>
    <row r="47" spans="1:14" ht="13.5">
      <c r="A47" s="11">
        <f t="shared" si="2"/>
        <v>24</v>
      </c>
      <c r="B47" s="12"/>
      <c r="C47" s="11"/>
      <c r="D47" s="11"/>
      <c r="E47" s="12"/>
      <c r="F47" s="13">
        <f>IF(K47="","",VLOOKUP(K47,'計算参考'!$C$3:$E$19,2))</f>
      </c>
      <c r="G47" s="13">
        <f t="shared" si="0"/>
      </c>
      <c r="H47" s="12"/>
      <c r="I47" s="11"/>
      <c r="J47" s="11"/>
      <c r="K47" s="15"/>
      <c r="L47" s="15"/>
      <c r="M47" s="11"/>
      <c r="N47" s="16">
        <f>IF(K47="","",VLOOKUP(K47,'計算参考'!$C$3:$E$19,3))</f>
      </c>
    </row>
    <row r="48" spans="1:14" ht="13.5">
      <c r="A48" s="11">
        <f t="shared" si="2"/>
        <v>25</v>
      </c>
      <c r="B48" s="12"/>
      <c r="C48" s="12"/>
      <c r="D48" s="11"/>
      <c r="E48" s="12"/>
      <c r="F48" s="13"/>
      <c r="G48" s="13"/>
      <c r="H48" s="12"/>
      <c r="I48" s="12"/>
      <c r="J48" s="14"/>
      <c r="K48" s="15"/>
      <c r="L48" s="15"/>
      <c r="M48" s="11"/>
      <c r="N48" s="16">
        <f>IF(K48="","",VLOOKUP(K48,'計算参考'!$C$3:$E$19,3))</f>
      </c>
    </row>
    <row r="49" spans="1:14" ht="13.5">
      <c r="A49" s="11">
        <f t="shared" si="2"/>
        <v>26</v>
      </c>
      <c r="B49" s="12"/>
      <c r="C49" s="12"/>
      <c r="D49" s="11"/>
      <c r="E49" s="12"/>
      <c r="F49" s="13"/>
      <c r="G49" s="13"/>
      <c r="H49" s="12"/>
      <c r="I49" s="12"/>
      <c r="J49" s="14"/>
      <c r="K49" s="15"/>
      <c r="L49" s="15"/>
      <c r="M49" s="11"/>
      <c r="N49" s="16">
        <f>IF(K49="","",VLOOKUP(K49,'計算参考'!$C$3:$E$19,3))</f>
      </c>
    </row>
    <row r="50" spans="1:14" ht="13.5">
      <c r="A50" s="11"/>
      <c r="B50" s="12"/>
      <c r="C50" s="12"/>
      <c r="D50" s="11"/>
      <c r="E50" s="12"/>
      <c r="F50" s="13"/>
      <c r="G50" s="13"/>
      <c r="H50" s="12"/>
      <c r="I50" s="12"/>
      <c r="J50" s="14"/>
      <c r="K50" s="15"/>
      <c r="L50" s="15"/>
      <c r="M50" s="11"/>
      <c r="N50" s="16">
        <f>IF(K50="","",VLOOKUP(K50,'計算参考'!$C$3:$E$19,3))</f>
      </c>
    </row>
    <row r="51" spans="1:14" ht="13.5">
      <c r="A51" s="11"/>
      <c r="B51" s="12"/>
      <c r="C51" s="11"/>
      <c r="D51" s="11"/>
      <c r="E51" s="12"/>
      <c r="F51" s="13">
        <f>IF(K51="","",VLOOKUP(K51,'計算参考'!$C$3:$E$19,2))</f>
      </c>
      <c r="G51" s="13">
        <f aca="true" t="shared" si="3" ref="G51:G61">IF(K51="","",(YEAR($I$1-K51)-1900))</f>
      </c>
      <c r="H51" s="11"/>
      <c r="I51" s="11"/>
      <c r="J51" s="14" t="s">
        <v>16</v>
      </c>
      <c r="K51" s="15"/>
      <c r="L51" s="15"/>
      <c r="M51" s="11"/>
      <c r="N51" s="16">
        <f>IF(K51="","",VLOOKUP(K51,'計算参考'!$C$3:$E$19,3))</f>
      </c>
    </row>
    <row r="52" spans="1:14" ht="13.5">
      <c r="A52" s="11"/>
      <c r="B52" s="11"/>
      <c r="C52" s="11"/>
      <c r="D52" s="11"/>
      <c r="E52" s="11"/>
      <c r="F52" s="13">
        <f>IF(K52="","",VLOOKUP(K52,'計算参考'!$C$3:$E$19,2))</f>
      </c>
      <c r="G52" s="13">
        <f t="shared" si="3"/>
      </c>
      <c r="H52" s="11"/>
      <c r="I52" s="11"/>
      <c r="J52" s="11"/>
      <c r="K52" s="15"/>
      <c r="L52" s="15"/>
      <c r="M52" s="11"/>
      <c r="N52" s="16">
        <f>IF(K52="","",VLOOKUP(K52,'計算参考'!$C$3:$E$19,3))</f>
      </c>
    </row>
    <row r="53" spans="1:14" ht="13.5">
      <c r="A53" s="19"/>
      <c r="B53" s="19"/>
      <c r="C53" s="19"/>
      <c r="D53" s="19"/>
      <c r="E53" s="19"/>
      <c r="F53" s="20">
        <f>IF(K53="","",VLOOKUP(K53,'計算参考'!$C$3:$E$19,2))</f>
      </c>
      <c r="G53" s="20">
        <f t="shared" si="3"/>
      </c>
      <c r="H53" s="19"/>
      <c r="I53" s="19"/>
      <c r="J53" s="19"/>
      <c r="K53" s="21"/>
      <c r="L53" s="21"/>
      <c r="M53" s="19"/>
      <c r="N53" s="16">
        <f>IF(K53="","",VLOOKUP(K53,'計算参考'!$C$3:$E$19,3))</f>
      </c>
    </row>
    <row r="54" spans="5:14" ht="13.5">
      <c r="E54" s="19"/>
      <c r="F54" s="20">
        <f>IF(K54="","",VLOOKUP(K54,'計算参考'!$C$3:$E$19,2))</f>
      </c>
      <c r="G54" s="20">
        <f t="shared" si="3"/>
      </c>
      <c r="H54" s="19"/>
      <c r="I54" s="19"/>
      <c r="J54" s="19"/>
      <c r="K54" s="21"/>
      <c r="L54" s="21"/>
      <c r="N54" s="16">
        <f>IF(K54="","",VLOOKUP(K54,'計算参考'!$C$3:$E$19,3))</f>
      </c>
    </row>
    <row r="55" spans="1:14" ht="13.5">
      <c r="A55" s="19"/>
      <c r="B55" s="19"/>
      <c r="C55" s="19"/>
      <c r="D55" s="19"/>
      <c r="E55" s="19"/>
      <c r="F55" s="20">
        <f>IF(K55="","",VLOOKUP(K55,'計算参考'!$C$3:$E$19,2))</f>
      </c>
      <c r="G55" s="20">
        <f t="shared" si="3"/>
      </c>
      <c r="H55" s="19"/>
      <c r="I55" s="19"/>
      <c r="J55" s="19"/>
      <c r="K55" s="21"/>
      <c r="L55" s="21"/>
      <c r="M55" s="19"/>
      <c r="N55" s="16">
        <f>IF(K55="","",VLOOKUP(K55,'計算参考'!$C$3:$E$19,3))</f>
      </c>
    </row>
    <row r="56" spans="5:14" ht="13.5">
      <c r="E56" s="19"/>
      <c r="F56" s="20">
        <f>IF(K56="","",VLOOKUP(K56,'計算参考'!$C$3:$E$19,2))</f>
      </c>
      <c r="G56" s="20">
        <f t="shared" si="3"/>
      </c>
      <c r="H56" s="19"/>
      <c r="I56" s="19"/>
      <c r="J56" s="19"/>
      <c r="K56" s="21"/>
      <c r="L56" s="21"/>
      <c r="N56" s="16">
        <f>IF(K56="","",VLOOKUP(K56,'計算参考'!$C$3:$E$19,3))</f>
      </c>
    </row>
    <row r="57" spans="1:14" ht="13.5">
      <c r="A57" s="19"/>
      <c r="B57" s="19"/>
      <c r="C57" s="19"/>
      <c r="D57" s="19"/>
      <c r="E57" s="19"/>
      <c r="F57" s="20">
        <f>IF(K57="","",VLOOKUP(K57,'計算参考'!$C$3:$E$19,2))</f>
      </c>
      <c r="G57" s="20">
        <f t="shared" si="3"/>
      </c>
      <c r="H57" s="19"/>
      <c r="I57" s="19"/>
      <c r="J57" s="19"/>
      <c r="K57" s="21"/>
      <c r="L57" s="21"/>
      <c r="M57" s="19"/>
      <c r="N57" s="16">
        <f>IF(K57="","",VLOOKUP(K57,'計算参考'!$C$3:$E$19,3))</f>
      </c>
    </row>
    <row r="58" spans="5:14" ht="13.5">
      <c r="E58" s="19"/>
      <c r="F58" s="20">
        <f>IF(K58="","",VLOOKUP(K58,'計算参考'!$C$3:$E$19,2))</f>
      </c>
      <c r="G58" s="20">
        <f t="shared" si="3"/>
      </c>
      <c r="H58" s="19"/>
      <c r="I58" s="19"/>
      <c r="J58" s="19"/>
      <c r="K58" s="21"/>
      <c r="L58" s="21"/>
      <c r="N58" s="16">
        <f>IF(K58="","",VLOOKUP(K58,'計算参考'!$C$3:$E$19,3))</f>
      </c>
    </row>
    <row r="59" spans="1:14" ht="13.5">
      <c r="A59" s="19"/>
      <c r="B59" s="19"/>
      <c r="C59" s="19"/>
      <c r="D59" s="19"/>
      <c r="E59" s="19"/>
      <c r="F59" s="20">
        <f>IF(K59="","",VLOOKUP(K59,'計算参考'!$C$3:$E$19,2))</f>
      </c>
      <c r="G59" s="20">
        <f t="shared" si="3"/>
      </c>
      <c r="H59" s="19"/>
      <c r="I59" s="19"/>
      <c r="J59" s="19"/>
      <c r="K59" s="21"/>
      <c r="L59" s="21"/>
      <c r="M59" s="19"/>
      <c r="N59" s="16">
        <f>IF(K59="","",VLOOKUP(K59,'計算参考'!$C$3:$E$19,3))</f>
      </c>
    </row>
    <row r="60" spans="5:14" ht="13.5">
      <c r="E60" s="19"/>
      <c r="F60" s="20">
        <f>IF(K60="","",VLOOKUP(K60,'計算参考'!$C$3:$E$19,2))</f>
      </c>
      <c r="G60" s="20">
        <f t="shared" si="3"/>
      </c>
      <c r="H60" s="19"/>
      <c r="I60" s="19"/>
      <c r="J60" s="19"/>
      <c r="K60" s="21"/>
      <c r="L60" s="21"/>
      <c r="N60" s="16">
        <f>IF(K60="","",VLOOKUP(K60,'計算参考'!$C$3:$E$19,3))</f>
      </c>
    </row>
    <row r="61" spans="1:14" ht="13.5">
      <c r="A61" s="19"/>
      <c r="B61" s="19"/>
      <c r="C61" s="19"/>
      <c r="D61" s="19"/>
      <c r="E61" s="19"/>
      <c r="F61" s="20">
        <f>IF(K61="","",VLOOKUP(K61,'計算参考'!$C$3:$E$19,2))</f>
      </c>
      <c r="G61" s="20">
        <f t="shared" si="3"/>
      </c>
      <c r="H61" s="19"/>
      <c r="I61" s="19"/>
      <c r="J61" s="19"/>
      <c r="K61" s="21"/>
      <c r="L61" s="21"/>
      <c r="M61" s="19"/>
      <c r="N61" s="16">
        <f>IF(K61="","",VLOOKUP(K61,'計算参考'!$C$3:$E$19,3))</f>
      </c>
    </row>
    <row r="62" spans="1:14" ht="13.5">
      <c r="A62" s="19"/>
      <c r="B62" s="22"/>
      <c r="C62" s="22"/>
      <c r="D62" s="19"/>
      <c r="E62" s="22"/>
      <c r="F62" s="20"/>
      <c r="G62" s="20"/>
      <c r="H62" s="22"/>
      <c r="I62" s="22"/>
      <c r="J62" s="23"/>
      <c r="K62" s="21"/>
      <c r="L62" s="21"/>
      <c r="M62" s="19"/>
      <c r="N62" s="16">
        <f>IF(K62="","",VLOOKUP(K62,'計算参考'!$C$3:$E$19,3))</f>
      </c>
    </row>
    <row r="63" spans="1:14" ht="13.5">
      <c r="A63" s="19"/>
      <c r="B63" s="22"/>
      <c r="C63" s="22"/>
      <c r="D63" s="19"/>
      <c r="E63" s="22"/>
      <c r="F63" s="20"/>
      <c r="G63" s="20"/>
      <c r="H63" s="22"/>
      <c r="I63" s="22"/>
      <c r="J63" s="23"/>
      <c r="K63" s="21"/>
      <c r="L63" s="21"/>
      <c r="M63" s="19"/>
      <c r="N63" s="16">
        <f>IF(K63="","",VLOOKUP(K63,'計算参考'!$C$3:$E$19,3))</f>
      </c>
    </row>
    <row r="64" spans="6:14" ht="13.5">
      <c r="F64" s="24">
        <f>IF(K64="","",VLOOKUP(K64,'計算参考'!$C$3:$E$19,2))</f>
      </c>
      <c r="K64" s="25"/>
      <c r="L64" s="25"/>
      <c r="N64" s="16">
        <f>IF(K64="","",VLOOKUP(K64,'計算参考'!$C$3:$E$19,3))</f>
      </c>
    </row>
    <row r="65" spans="1:13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26"/>
      <c r="L65" s="26"/>
      <c r="M65" s="11"/>
    </row>
  </sheetData>
  <autoFilter ref="A2:N64"/>
  <mergeCells count="1">
    <mergeCell ref="B1:E1"/>
  </mergeCells>
  <printOptions/>
  <pageMargins left="1.21" right="0.71" top="1" bottom="2.15" header="0.5" footer="0.5"/>
  <pageSetup horizontalDpi="300" verticalDpi="300" orientation="landscape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G3" sqref="G3"/>
    </sheetView>
  </sheetViews>
  <sheetFormatPr defaultColWidth="8.796875" defaultRowHeight="14.25"/>
  <cols>
    <col min="1" max="1" width="4.59765625" style="0" customWidth="1"/>
    <col min="2" max="2" width="2.8984375" style="0" customWidth="1"/>
    <col min="3" max="3" width="9.8984375" style="0" customWidth="1"/>
    <col min="4" max="4" width="6.5" style="0" customWidth="1"/>
    <col min="5" max="5" width="1.8984375" style="0" customWidth="1"/>
  </cols>
  <sheetData>
    <row r="1" spans="1:3" ht="13.5">
      <c r="A1" s="28" t="s">
        <v>0</v>
      </c>
      <c r="B1" s="29">
        <f>'未来部'!G1</f>
        <v>11</v>
      </c>
      <c r="C1" s="30" t="s">
        <v>1</v>
      </c>
    </row>
    <row r="2" spans="1:2" ht="13.5">
      <c r="A2" s="31"/>
      <c r="B2" s="29">
        <f>B1+88</f>
        <v>99</v>
      </c>
    </row>
    <row r="3" spans="1:5" ht="13.5">
      <c r="A3" s="31"/>
      <c r="B3" s="29">
        <f>B4-1</f>
        <v>77</v>
      </c>
      <c r="C3" s="32">
        <f aca="true" t="shared" si="0" ref="C3:C19">DATE(B3,4,2)</f>
        <v>28217</v>
      </c>
      <c r="D3" t="s">
        <v>17</v>
      </c>
      <c r="E3">
        <v>0</v>
      </c>
    </row>
    <row r="4" spans="1:5" ht="13.5">
      <c r="A4" s="31"/>
      <c r="B4" s="29">
        <f>B5-1</f>
        <v>78</v>
      </c>
      <c r="C4" s="32">
        <f t="shared" si="0"/>
        <v>28582</v>
      </c>
      <c r="D4" t="s">
        <v>18</v>
      </c>
      <c r="E4">
        <v>0</v>
      </c>
    </row>
    <row r="5" spans="1:5" ht="13.5">
      <c r="A5" s="31"/>
      <c r="B5" s="29">
        <f>B6-1</f>
        <v>79</v>
      </c>
      <c r="C5" s="32">
        <f t="shared" si="0"/>
        <v>28947</v>
      </c>
      <c r="D5" t="s">
        <v>19</v>
      </c>
      <c r="E5">
        <v>0</v>
      </c>
    </row>
    <row r="6" spans="1:5" ht="13.5">
      <c r="A6" s="31"/>
      <c r="B6" s="29">
        <f>B7-1</f>
        <v>80</v>
      </c>
      <c r="C6" s="32">
        <f t="shared" si="0"/>
        <v>29313</v>
      </c>
      <c r="D6" t="s">
        <v>20</v>
      </c>
      <c r="E6">
        <v>0</v>
      </c>
    </row>
    <row r="7" spans="2:5" ht="13.5">
      <c r="B7" s="29">
        <f>B2-18</f>
        <v>81</v>
      </c>
      <c r="C7" s="32">
        <f t="shared" si="0"/>
        <v>29678</v>
      </c>
      <c r="D7" s="30" t="s">
        <v>21</v>
      </c>
      <c r="E7" s="29">
        <v>1</v>
      </c>
    </row>
    <row r="8" spans="2:5" ht="13.5">
      <c r="B8" s="29">
        <f aca="true" t="shared" si="1" ref="B8:B19">B7+1</f>
        <v>82</v>
      </c>
      <c r="C8" s="32">
        <f t="shared" si="0"/>
        <v>30043</v>
      </c>
      <c r="D8" s="30" t="s">
        <v>22</v>
      </c>
      <c r="E8" s="29">
        <v>1</v>
      </c>
    </row>
    <row r="9" spans="2:5" ht="13.5">
      <c r="B9" s="29">
        <f t="shared" si="1"/>
        <v>83</v>
      </c>
      <c r="C9" s="32">
        <f t="shared" si="0"/>
        <v>30408</v>
      </c>
      <c r="D9" s="30" t="s">
        <v>23</v>
      </c>
      <c r="E9" s="29">
        <v>1</v>
      </c>
    </row>
    <row r="10" spans="2:5" ht="13.5">
      <c r="B10" s="29">
        <f t="shared" si="1"/>
        <v>84</v>
      </c>
      <c r="C10" s="32">
        <f t="shared" si="0"/>
        <v>30774</v>
      </c>
      <c r="D10" s="30" t="s">
        <v>24</v>
      </c>
      <c r="E10" s="29">
        <v>2</v>
      </c>
    </row>
    <row r="11" spans="2:5" ht="13.5">
      <c r="B11" s="29">
        <f t="shared" si="1"/>
        <v>85</v>
      </c>
      <c r="C11" s="32">
        <f t="shared" si="0"/>
        <v>31139</v>
      </c>
      <c r="D11" s="30" t="s">
        <v>25</v>
      </c>
      <c r="E11" s="29">
        <v>2</v>
      </c>
    </row>
    <row r="12" spans="2:5" ht="13.5">
      <c r="B12" s="29">
        <f t="shared" si="1"/>
        <v>86</v>
      </c>
      <c r="C12" s="32">
        <f t="shared" si="0"/>
        <v>31504</v>
      </c>
      <c r="D12" s="30" t="s">
        <v>26</v>
      </c>
      <c r="E12" s="29">
        <v>2</v>
      </c>
    </row>
    <row r="13" spans="2:5" ht="13.5">
      <c r="B13" s="29">
        <f t="shared" si="1"/>
        <v>87</v>
      </c>
      <c r="C13" s="32">
        <f t="shared" si="0"/>
        <v>31869</v>
      </c>
      <c r="D13" s="30" t="s">
        <v>27</v>
      </c>
      <c r="E13" s="29">
        <v>3</v>
      </c>
    </row>
    <row r="14" spans="2:5" ht="13.5">
      <c r="B14" s="29">
        <f t="shared" si="1"/>
        <v>88</v>
      </c>
      <c r="C14" s="32">
        <f t="shared" si="0"/>
        <v>32235</v>
      </c>
      <c r="D14" s="30" t="s">
        <v>28</v>
      </c>
      <c r="E14" s="29">
        <v>3</v>
      </c>
    </row>
    <row r="15" spans="2:5" ht="13.5">
      <c r="B15" s="29">
        <f t="shared" si="1"/>
        <v>89</v>
      </c>
      <c r="C15" s="32">
        <f t="shared" si="0"/>
        <v>32600</v>
      </c>
      <c r="D15" s="30" t="s">
        <v>29</v>
      </c>
      <c r="E15" s="29">
        <v>3</v>
      </c>
    </row>
    <row r="16" spans="2:5" ht="13.5">
      <c r="B16" s="29">
        <f t="shared" si="1"/>
        <v>90</v>
      </c>
      <c r="C16" s="32">
        <f t="shared" si="0"/>
        <v>32965</v>
      </c>
      <c r="D16" s="30" t="s">
        <v>30</v>
      </c>
      <c r="E16" s="29">
        <v>3</v>
      </c>
    </row>
    <row r="17" spans="2:5" ht="13.5">
      <c r="B17" s="29">
        <f t="shared" si="1"/>
        <v>91</v>
      </c>
      <c r="C17" s="32">
        <f t="shared" si="0"/>
        <v>33330</v>
      </c>
      <c r="D17" s="30" t="s">
        <v>31</v>
      </c>
      <c r="E17" s="29">
        <v>3</v>
      </c>
    </row>
    <row r="18" spans="2:5" ht="13.5">
      <c r="B18" s="29">
        <f t="shared" si="1"/>
        <v>92</v>
      </c>
      <c r="C18" s="32">
        <f t="shared" si="0"/>
        <v>33696</v>
      </c>
      <c r="D18" s="30" t="s">
        <v>32</v>
      </c>
      <c r="E18" s="29">
        <v>3</v>
      </c>
    </row>
    <row r="19" spans="2:5" ht="13.5">
      <c r="B19" s="29">
        <f t="shared" si="1"/>
        <v>93</v>
      </c>
      <c r="C19" s="32">
        <f t="shared" si="0"/>
        <v>34061</v>
      </c>
      <c r="D19" s="30" t="s">
        <v>33</v>
      </c>
      <c r="E19" s="29">
        <v>4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高林 優一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高林 優一</dc:creator>
  <cp:keywords/>
  <dc:description/>
  <cp:lastModifiedBy>高林 優一</cp:lastModifiedBy>
  <dcterms:created xsi:type="dcterms:W3CDTF">2000-01-11T06:15:31Z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